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mart Estimator" sheetId="1" state="visible" r:id="rId1"/>
    <sheet xmlns:r="http://schemas.openxmlformats.org/officeDocument/2006/relationships" name="Overhead Calculato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$#,##0.00"/>
    <numFmt numFmtId="166" formatCode="0.0%"/>
  </numFmts>
  <fonts count="7">
    <font>
      <name val="Calibri"/>
      <family val="2"/>
      <color theme="1"/>
      <sz val="11"/>
      <scheme val="minor"/>
    </font>
    <font>
      <name val="Segoe UI"/>
      <b val="1"/>
      <color rgb="00FFFFFF"/>
      <sz val="16"/>
    </font>
    <font>
      <name val="Segoe UI"/>
      <b val="1"/>
      <color rgb="00FF9800"/>
      <sz val="12"/>
    </font>
    <font>
      <name val="Segoe UI"/>
      <b val="1"/>
      <sz val="11"/>
    </font>
    <font>
      <name val="Segoe UI"/>
      <sz val="11"/>
    </font>
    <font>
      <name val="Segoe UI"/>
      <b val="1"/>
      <color rgb="00FFFFFF"/>
      <sz val="11"/>
    </font>
    <font>
      <name val="Segoe UI"/>
      <i val="1"/>
      <sz val="9"/>
    </font>
  </fonts>
  <fills count="6">
    <fill>
      <patternFill/>
    </fill>
    <fill>
      <patternFill patternType="gray125"/>
    </fill>
    <fill>
      <patternFill patternType="solid">
        <fgColor rgb="00161C2D"/>
        <bgColor rgb="00161C2D"/>
      </patternFill>
    </fill>
    <fill>
      <patternFill patternType="solid">
        <fgColor rgb="00222C3D"/>
        <bgColor rgb="00222C3D"/>
      </patternFill>
    </fill>
    <fill>
      <patternFill patternType="solid">
        <fgColor rgb="00FFE0B2"/>
        <bgColor rgb="00FFE0B2"/>
      </patternFill>
    </fill>
    <fill>
      <patternFill patternType="solid">
        <fgColor rgb="00C8E6C9"/>
        <bgColor rgb="00C8E6C9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top style="thin">
        <color rgb="00000000"/>
      </top>
      <bottom style="double">
        <color rgb="00000000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164" fontId="4" fillId="0" borderId="0" pivotButton="0" quotePrefix="0" xfId="0"/>
    <xf numFmtId="0" fontId="5" fillId="3" borderId="1" applyAlignment="1" pivotButton="0" quotePrefix="0" xfId="0">
      <alignment horizontal="center" vertical="center" wrapText="1"/>
    </xf>
    <xf numFmtId="0" fontId="4" fillId="0" borderId="1" pivotButton="0" quotePrefix="0" xfId="0"/>
    <xf numFmtId="0" fontId="4" fillId="0" borderId="1" applyAlignment="1" pivotButton="0" quotePrefix="0" xfId="0">
      <alignment horizontal="center"/>
    </xf>
    <xf numFmtId="165" fontId="4" fillId="0" borderId="1" applyAlignment="1" pivotButton="0" quotePrefix="0" xfId="0">
      <alignment horizontal="right"/>
    </xf>
    <xf numFmtId="166" fontId="3" fillId="4" borderId="1" applyAlignment="1" pivotButton="0" quotePrefix="0" xfId="0">
      <alignment horizontal="center"/>
    </xf>
    <xf numFmtId="165" fontId="3" fillId="0" borderId="1" applyAlignment="1" pivotButton="0" quotePrefix="0" xfId="0">
      <alignment horizontal="right"/>
    </xf>
    <xf numFmtId="0" fontId="3" fillId="0" borderId="2" pivotButton="0" quotePrefix="0" xfId="0"/>
    <xf numFmtId="0" fontId="0" fillId="0" borderId="2" pivotButton="0" quotePrefix="0" xfId="0"/>
    <xf numFmtId="165" fontId="3" fillId="0" borderId="2" applyAlignment="1" pivotButton="0" quotePrefix="0" xfId="0">
      <alignment horizontal="right"/>
    </xf>
    <xf numFmtId="0" fontId="3" fillId="0" borderId="2" applyAlignment="1" pivotButton="0" quotePrefix="0" xfId="0">
      <alignment horizontal="center"/>
    </xf>
    <xf numFmtId="166" fontId="3" fillId="0" borderId="2" applyAlignment="1" pivotButton="0" quotePrefix="0" xfId="0">
      <alignment horizontal="center"/>
    </xf>
    <xf numFmtId="0" fontId="6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right"/>
    </xf>
    <xf numFmtId="165" fontId="3" fillId="5" borderId="0" applyAlignment="1" pivotButton="0" quotePrefix="0" xfId="0">
      <alignment horizontal="right"/>
    </xf>
    <xf numFmtId="166" fontId="4" fillId="0" borderId="1" applyAlignment="1" pivotButton="0" quotePrefix="0" xfId="0">
      <alignment horizontal="right"/>
    </xf>
    <xf numFmtId="3" fontId="4" fillId="0" borderId="1" applyAlignment="1" pivotButton="0" quotePrefix="0" xfId="0">
      <alignment horizontal="center"/>
    </xf>
    <xf numFmtId="0" fontId="3" fillId="0" borderId="1" pivotButton="0" quotePrefix="0" xfId="0"/>
    <xf numFmtId="166" fontId="3" fillId="0" borderId="1" applyAlignment="1" pivotButton="0" quotePrefix="0" xfId="0">
      <alignment horizontal="right"/>
    </xf>
    <xf numFmtId="165" fontId="3" fillId="5" borderId="2" applyAlignment="1" pivotButton="0" quotePrefix="0" xfId="0">
      <alignment horizontal="right"/>
    </xf>
    <xf numFmtId="0" fontId="4" fillId="0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5"/>
  <sheetViews>
    <sheetView showGridLines="1" workbookViewId="0">
      <selection activeCell="A1" sqref="A1"/>
    </sheetView>
  </sheetViews>
  <sheetFormatPr baseColWidth="8" defaultRowHeight="15"/>
  <cols>
    <col width="30" customWidth="1" min="1" max="1"/>
    <col width="19" customWidth="1" min="2" max="2"/>
    <col width="12" customWidth="1" min="3" max="3"/>
    <col width="21" customWidth="1" min="4" max="4"/>
    <col width="16" customWidth="1" min="5" max="5"/>
    <col width="22" customWidth="1" min="6" max="6"/>
    <col width="19" customWidth="1" min="7" max="7"/>
    <col width="18" customWidth="1" min="8" max="8"/>
    <col width="22" customWidth="1" min="9" max="9"/>
    <col width="17" customWidth="1" min="10" max="10"/>
    <col width="18" customWidth="1" min="11" max="11"/>
  </cols>
  <sheetData>
    <row r="1" ht="40" customHeight="1">
      <c r="A1" s="1" t="inlineStr">
        <is>
          <t>ContractorOS™ - Smart Estimating Engine</t>
        </is>
      </c>
    </row>
    <row r="2"/>
    <row r="3">
      <c r="A3" s="2" t="inlineStr">
        <is>
          <t>Project Details</t>
        </is>
      </c>
    </row>
    <row r="4">
      <c r="A4" s="3" t="inlineStr">
        <is>
          <t>Client Name:</t>
        </is>
      </c>
      <c r="B4" s="4" t="inlineStr">
        <is>
          <t>John Doe</t>
        </is>
      </c>
      <c r="D4" s="3" t="inlineStr">
        <is>
          <t>Estimator:</t>
        </is>
      </c>
      <c r="E4" s="4" t="inlineStr">
        <is>
          <t>Your Name</t>
        </is>
      </c>
    </row>
    <row r="5">
      <c r="A5" s="3" t="inlineStr">
        <is>
          <t>Project Name:</t>
        </is>
      </c>
      <c r="B5" s="4" t="inlineStr">
        <is>
          <t>Kitchen Remodel</t>
        </is>
      </c>
      <c r="D5" s="3" t="inlineStr">
        <is>
          <t>Date:</t>
        </is>
      </c>
      <c r="E5" s="5">
        <f>TODAY()</f>
        <v/>
      </c>
    </row>
    <row r="6"/>
    <row r="7" ht="25" customHeight="1">
      <c r="A7" s="6" t="inlineStr">
        <is>
          <t>Item Description</t>
        </is>
      </c>
      <c r="B7" s="6" t="inlineStr">
        <is>
          <t>Qty</t>
        </is>
      </c>
      <c r="C7" s="6" t="inlineStr">
        <is>
          <t>Unit</t>
        </is>
      </c>
      <c r="D7" s="6" t="inlineStr">
        <is>
          <t>Material Cost ($)</t>
        </is>
      </c>
      <c r="E7" s="6" t="inlineStr">
        <is>
          <t>Labor Hours</t>
        </is>
      </c>
      <c r="F7" s="6" t="inlineStr">
        <is>
          <t>Hourly Rate ($/hr)</t>
        </is>
      </c>
      <c r="G7" s="6" t="inlineStr">
        <is>
          <t>Total Labor ($)</t>
        </is>
      </c>
      <c r="H7" s="6" t="inlineStr">
        <is>
          <t>Total Cost ($)</t>
        </is>
      </c>
      <c r="I7" s="6" t="inlineStr">
        <is>
          <t>Desired Margin (%)</t>
        </is>
      </c>
      <c r="J7" s="6" t="inlineStr">
        <is>
          <t>Bid Price ($)</t>
        </is>
      </c>
      <c r="K7" s="6" t="inlineStr">
        <is>
          <t>Net Profit ($)</t>
        </is>
      </c>
    </row>
    <row r="8">
      <c r="A8" s="7" t="inlineStr">
        <is>
          <t>Demolition &amp; Site Prep</t>
        </is>
      </c>
      <c r="B8" s="8" t="n">
        <v>1</v>
      </c>
      <c r="C8" s="8" t="inlineStr">
        <is>
          <t>LS</t>
        </is>
      </c>
      <c r="D8" s="9" t="n">
        <v>450</v>
      </c>
      <c r="E8" s="8" t="n">
        <v>16</v>
      </c>
      <c r="F8" s="9" t="n">
        <v>45</v>
      </c>
      <c r="G8" s="9">
        <f>B8*E8*F8</f>
        <v/>
      </c>
      <c r="H8" s="9">
        <f>D8+G8</f>
        <v/>
      </c>
      <c r="I8" s="10" t="n">
        <v>0.25</v>
      </c>
      <c r="J8" s="11">
        <f>H8/(1-I8)</f>
        <v/>
      </c>
      <c r="K8" s="11">
        <f>J8-H8</f>
        <v/>
      </c>
    </row>
    <row r="9">
      <c r="A9" s="7" t="inlineStr">
        <is>
          <t>Framing &amp; Structural Work</t>
        </is>
      </c>
      <c r="B9" s="8" t="n">
        <v>1</v>
      </c>
      <c r="C9" s="8" t="inlineStr">
        <is>
          <t>LS</t>
        </is>
      </c>
      <c r="D9" s="9" t="n">
        <v>1200</v>
      </c>
      <c r="E9" s="8" t="n">
        <v>24</v>
      </c>
      <c r="F9" s="9" t="n">
        <v>45</v>
      </c>
      <c r="G9" s="9">
        <f>B9*E9*F9</f>
        <v/>
      </c>
      <c r="H9" s="9">
        <f>D9+G9</f>
        <v/>
      </c>
      <c r="I9" s="10" t="n">
        <v>0.25</v>
      </c>
      <c r="J9" s="11">
        <f>H9/(1-I9)</f>
        <v/>
      </c>
      <c r="K9" s="11">
        <f>J9-H9</f>
        <v/>
      </c>
    </row>
    <row r="10">
      <c r="A10" s="7" t="inlineStr">
        <is>
          <t>Electrical Rough-in &amp; Fixtures</t>
        </is>
      </c>
      <c r="B10" s="8" t="n">
        <v>1</v>
      </c>
      <c r="C10" s="8" t="inlineStr">
        <is>
          <t>LS</t>
        </is>
      </c>
      <c r="D10" s="9" t="n">
        <v>800</v>
      </c>
      <c r="E10" s="8" t="n">
        <v>12</v>
      </c>
      <c r="F10" s="9" t="n">
        <v>50</v>
      </c>
      <c r="G10" s="9">
        <f>B10*E10*F10</f>
        <v/>
      </c>
      <c r="H10" s="9">
        <f>D10+G10</f>
        <v/>
      </c>
      <c r="I10" s="10" t="n">
        <v>0.25</v>
      </c>
      <c r="J10" s="11">
        <f>H10/(1-I10)</f>
        <v/>
      </c>
      <c r="K10" s="11">
        <f>J10-H10</f>
        <v/>
      </c>
    </row>
    <row r="11">
      <c r="A11" s="7" t="inlineStr">
        <is>
          <t>Plumbing Rough-in &amp; Fixtures</t>
        </is>
      </c>
      <c r="B11" s="8" t="n">
        <v>1</v>
      </c>
      <c r="C11" s="8" t="inlineStr">
        <is>
          <t>LS</t>
        </is>
      </c>
      <c r="D11" s="9" t="n">
        <v>1500</v>
      </c>
      <c r="E11" s="8" t="n">
        <v>16</v>
      </c>
      <c r="F11" s="9" t="n">
        <v>50</v>
      </c>
      <c r="G11" s="9">
        <f>B11*E11*F11</f>
        <v/>
      </c>
      <c r="H11" s="9">
        <f>D11+G11</f>
        <v/>
      </c>
      <c r="I11" s="10" t="n">
        <v>0.25</v>
      </c>
      <c r="J11" s="11">
        <f>H11/(1-I11)</f>
        <v/>
      </c>
      <c r="K11" s="11">
        <f>J11-H11</f>
        <v/>
      </c>
    </row>
    <row r="12">
      <c r="A12" s="7" t="inlineStr">
        <is>
          <t>Drywall Install, Tape &amp; Texture</t>
        </is>
      </c>
      <c r="B12" s="8" t="n">
        <v>1</v>
      </c>
      <c r="C12" s="8" t="inlineStr">
        <is>
          <t>LS</t>
        </is>
      </c>
      <c r="D12" s="9" t="n">
        <v>600</v>
      </c>
      <c r="E12" s="8" t="n">
        <v>20</v>
      </c>
      <c r="F12" s="9" t="n">
        <v>45</v>
      </c>
      <c r="G12" s="9">
        <f>B12*E12*F12</f>
        <v/>
      </c>
      <c r="H12" s="9">
        <f>D12+G12</f>
        <v/>
      </c>
      <c r="I12" s="10" t="n">
        <v>0.25</v>
      </c>
      <c r="J12" s="11">
        <f>H12/(1-I12)</f>
        <v/>
      </c>
      <c r="K12" s="11">
        <f>J12-H12</f>
        <v/>
      </c>
    </row>
    <row r="13">
      <c r="A13" s="7" t="inlineStr">
        <is>
          <t>Cabinetry &amp; Trim Installation</t>
        </is>
      </c>
      <c r="B13" s="8" t="n">
        <v>1</v>
      </c>
      <c r="C13" s="8" t="inlineStr">
        <is>
          <t>LS</t>
        </is>
      </c>
      <c r="D13" s="9" t="n">
        <v>3500</v>
      </c>
      <c r="E13" s="8" t="n">
        <v>32</v>
      </c>
      <c r="F13" s="9" t="n">
        <v>45</v>
      </c>
      <c r="G13" s="9">
        <f>B13*E13*F13</f>
        <v/>
      </c>
      <c r="H13" s="9">
        <f>D13+G13</f>
        <v/>
      </c>
      <c r="I13" s="10" t="n">
        <v>0.25</v>
      </c>
      <c r="J13" s="11">
        <f>H13/(1-I13)</f>
        <v/>
      </c>
      <c r="K13" s="11">
        <f>J13-H13</f>
        <v/>
      </c>
    </row>
    <row r="14">
      <c r="A14" s="7" t="inlineStr">
        <is>
          <t>Finish Painting</t>
        </is>
      </c>
      <c r="B14" s="8" t="n">
        <v>1</v>
      </c>
      <c r="C14" s="8" t="inlineStr">
        <is>
          <t>LS</t>
        </is>
      </c>
      <c r="D14" s="9" t="n">
        <v>350</v>
      </c>
      <c r="E14" s="8" t="n">
        <v>16</v>
      </c>
      <c r="F14" s="9" t="n">
        <v>45</v>
      </c>
      <c r="G14" s="9">
        <f>B14*E14*F14</f>
        <v/>
      </c>
      <c r="H14" s="9">
        <f>D14+G14</f>
        <v/>
      </c>
      <c r="I14" s="10" t="n">
        <v>0.25</v>
      </c>
      <c r="J14" s="11">
        <f>H14/(1-I14)</f>
        <v/>
      </c>
      <c r="K14" s="11">
        <f>J14-H14</f>
        <v/>
      </c>
    </row>
    <row r="15">
      <c r="A15" s="12" t="inlineStr">
        <is>
          <t>TOTAL ESTIMATE</t>
        </is>
      </c>
      <c r="B15" s="13" t="n"/>
      <c r="C15" s="13" t="n"/>
      <c r="D15" s="14">
        <f>SUM(D8:D14)</f>
        <v/>
      </c>
      <c r="E15" s="15">
        <f>SUM(E8:E14)</f>
        <v/>
      </c>
      <c r="F15" s="13" t="n"/>
      <c r="G15" s="14">
        <f>SUM(G8:G14)</f>
        <v/>
      </c>
      <c r="H15" s="14">
        <f>SUM(H8:H14)</f>
        <v/>
      </c>
      <c r="I15" s="16">
        <f>K15/J15</f>
        <v/>
      </c>
      <c r="J15" s="14">
        <f>SUM(J8:J14)</f>
        <v/>
      </c>
      <c r="K15" s="14">
        <f>SUM(K8:K14)</f>
        <v/>
      </c>
    </row>
  </sheetData>
  <mergeCells count="1">
    <mergeCell ref="A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1" workbookViewId="0">
      <selection activeCell="A1" sqref="A1"/>
    </sheetView>
  </sheetViews>
  <sheetFormatPr baseColWidth="8" defaultRowHeight="15"/>
  <cols>
    <col width="38" customWidth="1" min="1" max="1"/>
    <col width="23" customWidth="1" min="2" max="2"/>
    <col width="52" customWidth="1" min="3" max="3"/>
  </cols>
  <sheetData>
    <row r="1" ht="40" customHeight="1">
      <c r="A1" s="1" t="inlineStr">
        <is>
          <t>Monthly Business Overhead Calculator</t>
        </is>
      </c>
    </row>
    <row r="2"/>
    <row r="3">
      <c r="A3" s="17" t="inlineStr">
        <is>
          <t>Fill in your monthly business bills to calculate your true cost of doing business:</t>
        </is>
      </c>
    </row>
    <row r="4"/>
    <row r="5">
      <c r="A5" s="18" t="inlineStr">
        <is>
          <t>Overhead Category</t>
        </is>
      </c>
      <c r="B5" s="18" t="inlineStr">
        <is>
          <t>Monthly Expense ($)</t>
        </is>
      </c>
      <c r="C5" s="18" t="inlineStr">
        <is>
          <t>Notes / Details</t>
        </is>
      </c>
    </row>
    <row r="6">
      <c r="A6" s="7" t="inlineStr">
        <is>
          <t>Commercial Shop / Storage Rent</t>
        </is>
      </c>
      <c r="B6" s="9" t="n">
        <v>1200</v>
      </c>
      <c r="C6" s="7" t="inlineStr">
        <is>
          <t>Rent for materials or office space</t>
        </is>
      </c>
    </row>
    <row r="7">
      <c r="A7" s="7" t="inlineStr">
        <is>
          <t>Work Truck Payment &amp; Insurance</t>
        </is>
      </c>
      <c r="B7" s="9" t="n">
        <v>650</v>
      </c>
      <c r="C7" s="7" t="inlineStr">
        <is>
          <t>Auto loans and commercial insurance</t>
        </is>
      </c>
    </row>
    <row r="8">
      <c r="A8" s="7" t="inlineStr">
        <is>
          <t>Fuel &amp; Travel Expenses</t>
        </is>
      </c>
      <c r="B8" s="9" t="n">
        <v>400</v>
      </c>
      <c r="C8" s="7" t="inlineStr">
        <is>
          <t>Averaged gas cost for site visits</t>
        </is>
      </c>
    </row>
    <row r="9">
      <c r="A9" s="7" t="inlineStr">
        <is>
          <t>Tools, Repairs &amp; Maintenance</t>
        </is>
      </c>
      <c r="B9" s="9" t="n">
        <v>250</v>
      </c>
      <c r="C9" s="7" t="inlineStr">
        <is>
          <t>Replacing worn blades, tool purchases</t>
        </is>
      </c>
    </row>
    <row r="10">
      <c r="A10" s="7" t="inlineStr">
        <is>
          <t>Software Subscriptions</t>
        </is>
      </c>
      <c r="B10" s="9" t="n">
        <v>120</v>
      </c>
      <c r="C10" s="7" t="inlineStr">
        <is>
          <t>Estimating, accounting, CRM tools</t>
        </is>
      </c>
    </row>
    <row r="11">
      <c r="A11" s="7" t="inlineStr">
        <is>
          <t>Business Licenses &amp; Insurance</t>
        </is>
      </c>
      <c r="B11" s="9" t="n">
        <v>180</v>
      </c>
      <c r="C11" s="7" t="inlineStr">
        <is>
          <t>General liability, state filings</t>
        </is>
      </c>
    </row>
    <row r="12">
      <c r="A12" s="7" t="inlineStr">
        <is>
          <t>Advertising &amp; Marketing Ads</t>
        </is>
      </c>
      <c r="B12" s="9" t="n">
        <v>300</v>
      </c>
      <c r="C12" s="7" t="inlineStr">
        <is>
          <t>Facebook Ads, business cards, site signs</t>
        </is>
      </c>
    </row>
    <row r="13">
      <c r="A13" s="7" t="inlineStr">
        <is>
          <t>Office Supplies &amp; Internet</t>
        </is>
      </c>
      <c r="B13" s="9" t="n">
        <v>100</v>
      </c>
      <c r="C13" s="7" t="inlineStr">
        <is>
          <t>Phone bill, paper, internet, printing</t>
        </is>
      </c>
    </row>
    <row r="14">
      <c r="A14" s="12" t="inlineStr">
        <is>
          <t>TOTAL MONTHLY OVERHEAD</t>
        </is>
      </c>
      <c r="B14" s="14">
        <f>SUM(B6:B13)</f>
        <v/>
      </c>
      <c r="C14" s="13" t="n"/>
    </row>
    <row r="15"/>
    <row r="16">
      <c r="A16" s="3" t="inlineStr">
        <is>
          <t>Monthly Billable Labor Hours:</t>
        </is>
      </c>
      <c r="B16" s="19" t="n">
        <v>120</v>
      </c>
      <c r="C16" s="17" t="inlineStr">
        <is>
          <t>Hours you actually charge to clients (not travel/admin)</t>
        </is>
      </c>
    </row>
    <row r="17">
      <c r="A17" s="3" t="inlineStr">
        <is>
          <t>Hourly Overhead Cost to Add to Bids:</t>
        </is>
      </c>
      <c r="B17" s="20">
        <f>B14/B16</f>
        <v/>
      </c>
      <c r="C17" s="3" t="inlineStr">
        <is>
          <t>ADD THIS AMOUNT to your hourly rate to break even on bills!</t>
        </is>
      </c>
    </row>
    <row r="18"/>
    <row r="19"/>
    <row r="20">
      <c r="A20" s="2" t="inlineStr">
        <is>
          <t>LABOR BURDEN CALCULATOR</t>
        </is>
      </c>
    </row>
    <row r="21">
      <c r="A21" s="17" t="inlineStr">
        <is>
          <t>Calculate what it actually costs you to employ workers or pay yourself per hour:</t>
        </is>
      </c>
    </row>
    <row r="22"/>
    <row r="23">
      <c r="A23" s="18" t="n"/>
      <c r="B23" s="18" t="n"/>
      <c r="C23" s="18" t="n"/>
    </row>
    <row r="24">
      <c r="A24" s="7" t="inlineStr">
        <is>
          <t>Employee / Owner Base Hourly Wage ($/hr)</t>
        </is>
      </c>
      <c r="B24" s="9" t="n">
        <v>25</v>
      </c>
      <c r="C24" s="7" t="inlineStr">
        <is>
          <t>The basic hourly rate paid to the worker</t>
        </is>
      </c>
    </row>
    <row r="25">
      <c r="A25" s="7" t="inlineStr">
        <is>
          <t>Payroll Taxes &amp; FICA (%)</t>
        </is>
      </c>
      <c r="B25" s="21" t="n">
        <v>0.08</v>
      </c>
      <c r="C25" s="7" t="inlineStr">
        <is>
          <t>Employer share of FICA, FUTA, SUTA (typically 7-10%)</t>
        </is>
      </c>
    </row>
    <row r="26">
      <c r="A26" s="7" t="inlineStr">
        <is>
          <t>Workers' Compensation Insurance (%)</t>
        </is>
      </c>
      <c r="B26" s="21" t="n">
        <v>0.1</v>
      </c>
      <c r="C26" s="7" t="inlineStr">
        <is>
          <t>Insurance premium percentage for construction labor</t>
        </is>
      </c>
    </row>
    <row r="27">
      <c r="A27" s="7" t="inlineStr">
        <is>
          <t>Liability &amp; Benefits Allocation (%)</t>
        </is>
      </c>
      <c r="B27" s="21" t="n">
        <v>0.05</v>
      </c>
      <c r="C27" s="7" t="inlineStr">
        <is>
          <t>Health insurance, pension, or general liability share</t>
        </is>
      </c>
    </row>
    <row r="28">
      <c r="A28" s="7" t="inlineStr">
        <is>
          <t>Annual Paid Time Off &amp; Holidays (Hours)</t>
        </is>
      </c>
      <c r="B28" s="22" t="n">
        <v>80</v>
      </c>
      <c r="C28" s="7" t="inlineStr">
        <is>
          <t>Paid days off per year (80 hours = 10 days)</t>
        </is>
      </c>
    </row>
    <row r="29">
      <c r="A29" s="7" t="inlineStr">
        <is>
          <t>Annual Non-Billable Travel/Admin (Hours)</t>
        </is>
      </c>
      <c r="B29" s="22" t="n">
        <v>150</v>
      </c>
      <c r="C29" s="7" t="inlineStr">
        <is>
          <t>Hours spent driving, cleaning, quoting (not charged)</t>
        </is>
      </c>
    </row>
    <row r="30">
      <c r="A30" s="7" t="inlineStr">
        <is>
          <t>Total Standard Annual Work Hours</t>
        </is>
      </c>
      <c r="B30" s="22" t="n">
        <v>2000</v>
      </c>
      <c r="C30" s="7" t="inlineStr">
        <is>
          <t>Base working capacity per year (e.g., 50 weeks @ 40 hrs)</t>
        </is>
      </c>
    </row>
    <row r="31">
      <c r="A31" t="inlineStr"/>
    </row>
    <row r="32">
      <c r="A32" s="23" t="inlineStr">
        <is>
          <t>Taxes &amp; Insurance Burden ($/hr)</t>
        </is>
      </c>
      <c r="B32" s="11">
        <f>B24*(B25+B26+B27)</f>
        <v/>
      </c>
      <c r="C32" s="7" t="inlineStr">
        <is>
          <t>Hourly cost of taxes and benefits</t>
        </is>
      </c>
    </row>
    <row r="33">
      <c r="A33" s="23" t="inlineStr">
        <is>
          <t>Effective Billable Hours Ratio (%)</t>
        </is>
      </c>
      <c r="B33" s="24">
        <f>(B30-B28-B29)/B30</f>
        <v/>
      </c>
      <c r="C33" s="7" t="inlineStr">
        <is>
          <t>Percentage of paid hours actually billed to clients</t>
        </is>
      </c>
    </row>
    <row r="34">
      <c r="A34" s="12" t="inlineStr">
        <is>
          <t>TRUE HOURLY LABOR COST</t>
        </is>
      </c>
      <c r="B34" s="25">
        <f>(B24+B32)/B33</f>
        <v/>
      </c>
      <c r="C34" s="26" t="inlineStr">
        <is>
          <t>What this worker ACTUALLY costs your business per hour!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2026-05-29T15:13:54Z</dcterms:created>
  <dcterms:modified xmlns:dcterms="http://purl.org/dc/terms/" xmlns:xsi="http://www.w3.org/2001/XMLSchema-instance" xsi:type="dcterms:W3CDTF">2026-05-29T15:13:54Z</dcterms:modified>
</cp:coreProperties>
</file>